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iuhealth-my.sharepoint.com/personal/amordoh_iuhealth_org/Documents/Desktop/PROJECTS PERSONAL/HOA BOARD THE WOODLANDS WINDING BROOK/Financial Manager/2023/Budgets/"/>
    </mc:Choice>
  </mc:AlternateContent>
  <xr:revisionPtr revIDLastSave="165" documentId="8_{F779BCA5-11A5-4569-AB51-ECD2F18DBBFA}" xr6:coauthVersionLast="47" xr6:coauthVersionMax="47" xr10:uidLastSave="{4126FB81-A37B-452B-A442-28DF80836C27}"/>
  <bookViews>
    <workbookView xWindow="-120" yWindow="-120" windowWidth="38640" windowHeight="15840" xr2:uid="{491D4640-1E94-4273-8CD9-AFE414D8189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3" i="1" l="1"/>
  <c r="D190" i="1"/>
  <c r="D180" i="1"/>
  <c r="D169" i="1"/>
  <c r="D156" i="1"/>
  <c r="D141" i="1"/>
  <c r="D133" i="1"/>
  <c r="D115" i="1"/>
  <c r="D104" i="1"/>
  <c r="D94" i="1"/>
  <c r="D86" i="1"/>
  <c r="D70" i="1"/>
  <c r="D54" i="1"/>
  <c r="D44" i="1"/>
  <c r="D15" i="1"/>
  <c r="E189" i="1"/>
  <c r="E180" i="1"/>
  <c r="E169" i="1"/>
  <c r="E156" i="1"/>
  <c r="E141" i="1"/>
  <c r="E133" i="1"/>
  <c r="E115" i="1"/>
  <c r="E104" i="1"/>
  <c r="E94" i="1"/>
  <c r="E86" i="1"/>
  <c r="E70" i="1"/>
  <c r="E54" i="1"/>
  <c r="E44" i="1"/>
  <c r="E15" i="1"/>
  <c r="E194" i="1" s="1"/>
  <c r="D194" i="1" l="1"/>
  <c r="E193" i="1"/>
  <c r="E195" i="1" s="1"/>
  <c r="D195" i="1" l="1"/>
</calcChain>
</file>

<file path=xl/sharedStrings.xml><?xml version="1.0" encoding="utf-8"?>
<sst xmlns="http://schemas.openxmlformats.org/spreadsheetml/2006/main" count="239" uniqueCount="187">
  <si>
    <t>Cash Basis</t>
  </si>
  <si>
    <t>Profit &amp; Loss Budget Overview</t>
  </si>
  <si>
    <t>Item</t>
  </si>
  <si>
    <t>Total Income</t>
  </si>
  <si>
    <t>Projected Budget</t>
  </si>
  <si>
    <t>Garage Fee</t>
  </si>
  <si>
    <t>Master Insurance Collection</t>
  </si>
  <si>
    <t>Interest Income</t>
  </si>
  <si>
    <t>Special Assessment Income</t>
  </si>
  <si>
    <t>other Income</t>
  </si>
  <si>
    <t>Unit Fee Income</t>
  </si>
  <si>
    <t xml:space="preserve">INCOME: </t>
  </si>
  <si>
    <t>Administrative</t>
  </si>
  <si>
    <t>Bank Charges</t>
  </si>
  <si>
    <t>Bookkeeping/Admin Services</t>
  </si>
  <si>
    <t>Contract Term/ Server Pay Out</t>
  </si>
  <si>
    <t>Donation</t>
  </si>
  <si>
    <t>Education</t>
  </si>
  <si>
    <t>Meeting Room Rental</t>
  </si>
  <si>
    <t>Membership for Professional Org</t>
  </si>
  <si>
    <t xml:space="preserve"> </t>
  </si>
  <si>
    <t>Office software subscription</t>
  </si>
  <si>
    <t>Office supply checks</t>
  </si>
  <si>
    <t>Office supply copies</t>
  </si>
  <si>
    <t xml:space="preserve">office supply other </t>
  </si>
  <si>
    <t>Other administrative Expenses</t>
  </si>
  <si>
    <t>PO Box Service Fee</t>
  </si>
  <si>
    <t>Postage</t>
  </si>
  <si>
    <t>Printing and Reproduction</t>
  </si>
  <si>
    <t>Admin Assistant Services</t>
  </si>
  <si>
    <t>Property Manger Spec Projects</t>
  </si>
  <si>
    <t>Stop Payment Fee</t>
  </si>
  <si>
    <t>Web Design and Maintenance</t>
  </si>
  <si>
    <t xml:space="preserve">Web Site Hosting </t>
  </si>
  <si>
    <t>Total Expenses Administrative</t>
  </si>
  <si>
    <t>Projected Expense</t>
  </si>
  <si>
    <t>$15 per garage</t>
  </si>
  <si>
    <t xml:space="preserve">External Deferred Maintenance </t>
  </si>
  <si>
    <t>DM Bat Removal / Remediation</t>
  </si>
  <si>
    <t>Notes</t>
  </si>
  <si>
    <t>DM Garage/Unit Gutter Repair</t>
  </si>
  <si>
    <t>DM Termite Study</t>
  </si>
  <si>
    <t>DM Unit/Garage Sectional Siding</t>
  </si>
  <si>
    <t>Building Repairs</t>
  </si>
  <si>
    <t>A/C Repair</t>
  </si>
  <si>
    <t>Bee/Woodpecker Hole Repair</t>
  </si>
  <si>
    <t>Building Repairs Other</t>
  </si>
  <si>
    <t>Garage Roof Repair</t>
  </si>
  <si>
    <t>Homeowner Lock Replacement</t>
  </si>
  <si>
    <t>Property Management Minor Repairs</t>
  </si>
  <si>
    <t>Unit Roof Repairs</t>
  </si>
  <si>
    <t>Total Expenses Building repairs</t>
  </si>
  <si>
    <t>Total Expenses Deferred Maintenance</t>
  </si>
  <si>
    <t>Building Maintenance (operational)</t>
  </si>
  <si>
    <t>Building Maintenance Other</t>
  </si>
  <si>
    <t>Chimney Inspection, Clean &amp; Repair</t>
  </si>
  <si>
    <t>Electric Maintenance</t>
  </si>
  <si>
    <t>External Pipe Repair/Sewer Backup</t>
  </si>
  <si>
    <t>Garage Electrical Check</t>
  </si>
  <si>
    <t>Pest Control &amp; Removal minor</t>
  </si>
  <si>
    <t>Property Manager Minor Building Maintenance</t>
  </si>
  <si>
    <t>Water Leak Detection Service</t>
  </si>
  <si>
    <t>Winterize Cover/uncover Spigots</t>
  </si>
  <si>
    <t>Total Building Maintenance (Operational)</t>
  </si>
  <si>
    <t>Exterior Maintenance Capital Replacement</t>
  </si>
  <si>
    <t>CR Chimney Rebuild/Replace</t>
  </si>
  <si>
    <t>CR Garage Roof Replacement</t>
  </si>
  <si>
    <t>CR Unit Building Roof Replacement</t>
  </si>
  <si>
    <t>Total Exterior Maintenance Capital Replacement</t>
  </si>
  <si>
    <t>Grounds Maintenance Capital Replacement</t>
  </si>
  <si>
    <t>CR Landscape Additions</t>
  </si>
  <si>
    <t>Total Grounds Maintenance Capital Replacement</t>
  </si>
  <si>
    <t>Grounds Maintenance (Deferred Maintenance)</t>
  </si>
  <si>
    <t>DM Utility Main/Sewer Clean/Repair</t>
  </si>
  <si>
    <t>Total Grounds Maintenance (Deferred Maintenance)</t>
  </si>
  <si>
    <t>Grounds Maintenance (Operational)</t>
  </si>
  <si>
    <t>Asphalt Patching</t>
  </si>
  <si>
    <t>Pet Waste Bags</t>
  </si>
  <si>
    <t>Regular Landscaping/ Lawn Care</t>
  </si>
  <si>
    <t>Retaining Wall Repair</t>
  </si>
  <si>
    <t>Snow Removal</t>
  </si>
  <si>
    <t>Tools, Materials and Supplies</t>
  </si>
  <si>
    <t>Wildlife Trapping and removal</t>
  </si>
  <si>
    <t>Total Grounds Maintenance (Operational)</t>
  </si>
  <si>
    <t>Insurance</t>
  </si>
  <si>
    <t>Expenses Not Covered by Ins</t>
  </si>
  <si>
    <t>Insurance Other</t>
  </si>
  <si>
    <t>Master Condo/CA Liability Insurance</t>
  </si>
  <si>
    <t>Total Insurance</t>
  </si>
  <si>
    <t>Professional Fees</t>
  </si>
  <si>
    <t>Accounting and Tax Fees</t>
  </si>
  <si>
    <t>Environment Engineering Services</t>
  </si>
  <si>
    <t>Landscaping Design</t>
  </si>
  <si>
    <t>Legal Fees</t>
  </si>
  <si>
    <t>Professional Fees Other</t>
  </si>
  <si>
    <t>Structural Inspection Services</t>
  </si>
  <si>
    <t>Tree Assessment and Report</t>
  </si>
  <si>
    <t>Total Professional Fees</t>
  </si>
  <si>
    <t>Taxes</t>
  </si>
  <si>
    <t>Business Entity Fee</t>
  </si>
  <si>
    <t>Federal Tax</t>
  </si>
  <si>
    <t>Misc Service Charge</t>
  </si>
  <si>
    <t>Process Serving Charges</t>
  </si>
  <si>
    <t>Property Taxes</t>
  </si>
  <si>
    <t>Recorder Fees</t>
  </si>
  <si>
    <t>State Taxes</t>
  </si>
  <si>
    <t>Taxes other</t>
  </si>
  <si>
    <t>Total Taxes</t>
  </si>
  <si>
    <t>item</t>
  </si>
  <si>
    <t>Utilities</t>
  </si>
  <si>
    <t>Electric</t>
  </si>
  <si>
    <t>Recycling Charges</t>
  </si>
  <si>
    <t>Trash Removal</t>
  </si>
  <si>
    <t>Utilities Other</t>
  </si>
  <si>
    <t>Water</t>
  </si>
  <si>
    <t>Total Utilities</t>
  </si>
  <si>
    <t>ADDITIONAL INCOME</t>
  </si>
  <si>
    <t>Grants</t>
  </si>
  <si>
    <t>Total Grant income</t>
  </si>
  <si>
    <t>Total Expenses</t>
  </si>
  <si>
    <t>Net Income</t>
  </si>
  <si>
    <t>red/() = negative income</t>
  </si>
  <si>
    <t>Property MGr  Software</t>
  </si>
  <si>
    <t>Moving &amp; Storage towing charge</t>
  </si>
  <si>
    <t>CR Drainage Pipes &amp; Grading</t>
  </si>
  <si>
    <t>CR Foundations</t>
  </si>
  <si>
    <t>Remove / Install Speed Bumps (or permanent replacement)</t>
  </si>
  <si>
    <t xml:space="preserve">Mailing Expenses </t>
  </si>
  <si>
    <t>Cleaning Grounds and Grounds Maintenance Other</t>
  </si>
  <si>
    <t>Wood chips for paths</t>
  </si>
  <si>
    <t>Paint, Stain and Prep Materials</t>
  </si>
  <si>
    <t>$1,500 in 2022 x 66 units</t>
  </si>
  <si>
    <t xml:space="preserve">$385 per month </t>
  </si>
  <si>
    <t>DM Deck Repairs &amp; power wash/stain</t>
  </si>
  <si>
    <t>power wash stain every 5 years (2017 last)</t>
  </si>
  <si>
    <t>Misc Minor Repairs</t>
  </si>
  <si>
    <t>DM Complete Road Replacement</t>
  </si>
  <si>
    <t>DM Reserve Account Savings for Large Projects in the future</t>
  </si>
  <si>
    <t>New roofs in 2042 (20 years after 2022)</t>
  </si>
  <si>
    <t>Jan-Dec 2023</t>
  </si>
  <si>
    <t>Building Electric Repairs &amp; Garage Exterior Lighting Repair</t>
  </si>
  <si>
    <t>Gutter Cleaning</t>
  </si>
  <si>
    <t>Twice a year May &amp; October</t>
  </si>
  <si>
    <t>EXPENCES 1</t>
  </si>
  <si>
    <t>EXPENSES 2</t>
  </si>
  <si>
    <t>EXPENSES 3</t>
  </si>
  <si>
    <t>EXPENSES 4</t>
  </si>
  <si>
    <t>EXPENSES 5</t>
  </si>
  <si>
    <t>EXPENSES 6</t>
  </si>
  <si>
    <t>EXPENSES 7</t>
  </si>
  <si>
    <t>EXPENSES 8</t>
  </si>
  <si>
    <t>EXPENSES 9</t>
  </si>
  <si>
    <t>EXPENSES 10</t>
  </si>
  <si>
    <t>EXPENSES 11</t>
  </si>
  <si>
    <t>New roofs may lower cost, lawsuits may increase cost</t>
  </si>
  <si>
    <t>Woodlands Winding Brook HOA</t>
  </si>
  <si>
    <t>Tree trim schedule in fall ~ yearly tree assessment, invasive removal and injections</t>
  </si>
  <si>
    <t xml:space="preserve">2. The 2022 board is committed to trimming down the budget and saving money wherever we can (even starting to put small amounts into the reserve fund, to get us into better habits for the future with large capital replacement items).  Considering the high costs that homeowners have incurred over the last few years, we think this should be a high priority.  The board is also committed to getting items on a regular schedule, to meet the demands of our beautiful, yet high maintenance neighborhood. Furthermore, the board is committed to approaching larger projects in a coordinated manner, following city guidance to address the bigger projects  (drainage, grading, sidewalks, pond &amp; foundations). </t>
  </si>
  <si>
    <t>DM Sidewalk Repair, Unit sidewalk repair &amp; front floor stoop repair</t>
  </si>
  <si>
    <t>EXPENSES 12</t>
  </si>
  <si>
    <t>2023 report indicates 13k per year</t>
  </si>
  <si>
    <t>Small and Simple Grant</t>
  </si>
  <si>
    <t>CR Pond Area Dredge/Restore</t>
  </si>
  <si>
    <t>DM Pond Area Maintenance</t>
  </si>
  <si>
    <r>
      <rPr>
        <sz val="10"/>
        <color theme="1"/>
        <rFont val="Calibri"/>
        <family val="2"/>
        <scheme val="minor"/>
      </rPr>
      <t>Civil/Structural Engineering Services</t>
    </r>
    <r>
      <rPr>
        <sz val="11"/>
        <color theme="1"/>
        <rFont val="Calibri"/>
        <family val="2"/>
        <scheme val="minor"/>
      </rPr>
      <t xml:space="preserve"> </t>
    </r>
    <r>
      <rPr>
        <sz val="8"/>
        <color theme="1"/>
        <rFont val="Calibri"/>
        <family val="2"/>
        <scheme val="minor"/>
      </rPr>
      <t xml:space="preserve"> includes project management services </t>
    </r>
  </si>
  <si>
    <r>
      <t xml:space="preserve">Spring &amp; Fall Cleanup Day / Garage Sale and Social Events </t>
    </r>
    <r>
      <rPr>
        <sz val="9"/>
        <color theme="1"/>
        <rFont val="Calibri"/>
        <family val="2"/>
        <scheme val="minor"/>
      </rPr>
      <t>(professional help &amp; items needed for events)</t>
    </r>
  </si>
  <si>
    <t>Neighborhood Improvement Grant</t>
  </si>
  <si>
    <t>City Grant Pond Area Other</t>
  </si>
  <si>
    <t>City of Bloomington</t>
  </si>
  <si>
    <t>10% match on most grants</t>
  </si>
  <si>
    <t xml:space="preserve">Property Manager Contracted </t>
  </si>
  <si>
    <t>Shrub Removal/planting, Maintenance, clearing areas overgrowth (&amp; shrub purchase)</t>
  </si>
  <si>
    <t>Tree Removal, Maintenance, Trimming, injections</t>
  </si>
  <si>
    <t>Woodpecker Deterrent</t>
  </si>
  <si>
    <t>Licensing &amp; Permits</t>
  </si>
  <si>
    <t xml:space="preserve">Office Software &amp; Equipment </t>
  </si>
  <si>
    <t>Exterior Water Pipe Repair</t>
  </si>
  <si>
    <t>Misc Building External Maintenance general labor and repair/maintain common areas</t>
  </si>
  <si>
    <t>CR Entrance &amp; Outdoor Signage</t>
  </si>
  <si>
    <t>DM Parking Lot Strip/Marking</t>
  </si>
  <si>
    <t>Stormwater Drainage Grant</t>
  </si>
  <si>
    <t>Other grant funding?????</t>
  </si>
  <si>
    <t>Projected Income</t>
  </si>
  <si>
    <t>Final Income &amp; Expenses for 2023</t>
  </si>
  <si>
    <t>1.  The 2023 finances were well above the predicted budget.  $110,000 of the surplus for the 2023 were the special assessment fund collected, that will be used in 2025/2026 for large drainage repairs.  $2,765 came in from a grant to help repair the obsolete pond area.  The remaining $60,000 in surplus and $25 that was anticipated to be a deficit has been made up by the property manager helping to get contractors who were affordable, by a light snow year, by deffering deck power wash/staining, and by maintinaing an internal HOA Request system and not allocating funds to an outside organization/software for tracking.</t>
  </si>
  <si>
    <t xml:space="preserve">3.  Grants:  The Buildings &amp; Grounds Committee was awarded $11,000 in 2023 for repairing the obsolete pond area / stormwater drainage area into a modified bioretention area.  $2,765 was reimbursed to The Woodlands by the end of the year, $4,775 is still being processed for reimbursement and $3,360 is encumbered to be used for construction costs in 2024 for this repair.  The Buildings &amp; Grounds Committee is applying for this grant again in 2024.  </t>
  </si>
  <si>
    <t>2021 &amp; 2022 special assessments, legal &amp; chimney cleaning reimbursements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</si>
</sst>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3" x14ac:knownFonts="1">
    <font>
      <sz val="11"/>
      <color theme="1"/>
      <name val="Calibri"/>
      <family val="2"/>
      <scheme val="minor"/>
    </font>
    <font>
      <b/>
      <sz val="11"/>
      <color theme="1"/>
      <name val="Calibri"/>
      <family val="2"/>
      <scheme val="minor"/>
    </font>
    <font>
      <sz val="14"/>
      <color theme="1"/>
      <name val="Calibri"/>
      <family val="2"/>
      <scheme val="minor"/>
    </font>
    <font>
      <b/>
      <sz val="20"/>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0"/>
      <color theme="1"/>
      <name val="Calibri"/>
      <family val="2"/>
      <scheme val="minor"/>
    </font>
    <font>
      <b/>
      <sz val="14"/>
      <name val="Calibri"/>
      <family val="2"/>
      <scheme val="minor"/>
    </font>
    <font>
      <sz val="9"/>
      <color theme="1"/>
      <name val="Calibri"/>
      <family val="2"/>
      <scheme val="minor"/>
    </font>
    <font>
      <i/>
      <sz val="11"/>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72">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 fillId="0" borderId="0" xfId="0" applyFont="1"/>
    <xf numFmtId="0" fontId="4" fillId="0" borderId="0" xfId="0" applyFont="1"/>
    <xf numFmtId="0" fontId="1" fillId="0" borderId="8" xfId="0" applyFont="1" applyBorder="1"/>
    <xf numFmtId="0" fontId="1" fillId="0" borderId="9" xfId="0" applyFont="1" applyBorder="1"/>
    <xf numFmtId="0" fontId="1" fillId="0" borderId="10" xfId="0" applyFont="1" applyBorder="1"/>
    <xf numFmtId="0" fontId="5" fillId="0" borderId="0" xfId="0" applyFont="1"/>
    <xf numFmtId="6" fontId="0" fillId="0" borderId="1" xfId="0" applyNumberFormat="1" applyBorder="1"/>
    <xf numFmtId="0" fontId="0" fillId="0" borderId="1" xfId="0" applyBorder="1"/>
    <xf numFmtId="0" fontId="4" fillId="0" borderId="1" xfId="0" applyFont="1" applyBorder="1"/>
    <xf numFmtId="0" fontId="3" fillId="0" borderId="0" xfId="0" applyFont="1" applyAlignment="1">
      <alignment horizontal="center"/>
    </xf>
    <xf numFmtId="0" fontId="0" fillId="0" borderId="0" xfId="0" applyAlignment="1">
      <alignment horizontal="center"/>
    </xf>
    <xf numFmtId="0" fontId="0" fillId="0" borderId="9" xfId="0" applyBorder="1"/>
    <xf numFmtId="0" fontId="4" fillId="0" borderId="6" xfId="0" applyFont="1" applyBorder="1"/>
    <xf numFmtId="0" fontId="0" fillId="0" borderId="11" xfId="0" applyBorder="1"/>
    <xf numFmtId="0" fontId="3" fillId="0" borderId="8" xfId="0" applyFont="1" applyBorder="1"/>
    <xf numFmtId="0" fontId="3" fillId="0" borderId="9" xfId="0" applyFont="1" applyBorder="1"/>
    <xf numFmtId="6" fontId="3" fillId="0" borderId="10" xfId="0" applyNumberFormat="1" applyFont="1" applyBorder="1"/>
    <xf numFmtId="0" fontId="0" fillId="0" borderId="1" xfId="0" applyBorder="1" applyAlignment="1">
      <alignment wrapText="1"/>
    </xf>
    <xf numFmtId="0" fontId="0" fillId="0" borderId="8" xfId="0" applyBorder="1" applyAlignment="1">
      <alignment wrapText="1"/>
    </xf>
    <xf numFmtId="0" fontId="6" fillId="0" borderId="9" xfId="0" applyFont="1" applyBorder="1"/>
    <xf numFmtId="0" fontId="0" fillId="0" borderId="1" xfId="0" applyBorder="1" applyAlignment="1">
      <alignment horizontal="left"/>
    </xf>
    <xf numFmtId="0" fontId="0" fillId="0" borderId="10" xfId="0" applyBorder="1" applyAlignment="1">
      <alignment horizontal="left"/>
    </xf>
    <xf numFmtId="0" fontId="0" fillId="0" borderId="7" xfId="0" applyBorder="1" applyAlignment="1">
      <alignment horizontal="left"/>
    </xf>
    <xf numFmtId="0" fontId="8" fillId="0" borderId="8" xfId="0" applyFont="1" applyBorder="1" applyAlignment="1">
      <alignment wrapText="1"/>
    </xf>
    <xf numFmtId="6" fontId="0" fillId="0" borderId="10" xfId="0" applyNumberFormat="1" applyBorder="1" applyAlignment="1">
      <alignment horizontal="left"/>
    </xf>
    <xf numFmtId="6" fontId="0" fillId="0" borderId="1" xfId="0" applyNumberFormat="1" applyBorder="1" applyAlignment="1">
      <alignment horizontal="left"/>
    </xf>
    <xf numFmtId="6" fontId="3" fillId="0" borderId="9" xfId="0" applyNumberFormat="1" applyFont="1" applyBorder="1"/>
    <xf numFmtId="0" fontId="6" fillId="2" borderId="8" xfId="0" applyFont="1" applyFill="1" applyBorder="1"/>
    <xf numFmtId="0" fontId="2" fillId="2" borderId="9" xfId="0" applyFont="1" applyFill="1" applyBorder="1"/>
    <xf numFmtId="6" fontId="2" fillId="2" borderId="9" xfId="0" applyNumberFormat="1" applyFont="1" applyFill="1" applyBorder="1"/>
    <xf numFmtId="6" fontId="6" fillId="2" borderId="10" xfId="0" applyNumberFormat="1" applyFont="1" applyFill="1" applyBorder="1"/>
    <xf numFmtId="0" fontId="6" fillId="3" borderId="8" xfId="0" applyFont="1" applyFill="1" applyBorder="1"/>
    <xf numFmtId="0" fontId="2" fillId="3" borderId="9" xfId="0" applyFont="1" applyFill="1" applyBorder="1"/>
    <xf numFmtId="6" fontId="2" fillId="3" borderId="9" xfId="0" applyNumberFormat="1" applyFont="1" applyFill="1" applyBorder="1"/>
    <xf numFmtId="6" fontId="6" fillId="3" borderId="10" xfId="0" applyNumberFormat="1" applyFont="1" applyFill="1" applyBorder="1"/>
    <xf numFmtId="0" fontId="6" fillId="3" borderId="9" xfId="0" applyFont="1" applyFill="1" applyBorder="1"/>
    <xf numFmtId="6" fontId="6" fillId="3" borderId="9" xfId="0" applyNumberFormat="1" applyFont="1" applyFill="1" applyBorder="1"/>
    <xf numFmtId="0" fontId="9" fillId="3" borderId="8" xfId="0" applyFont="1" applyFill="1" applyBorder="1"/>
    <xf numFmtId="0" fontId="9" fillId="3" borderId="9" xfId="0" applyFont="1" applyFill="1" applyBorder="1"/>
    <xf numFmtId="6" fontId="9" fillId="3" borderId="9" xfId="0" applyNumberFormat="1" applyFont="1" applyFill="1" applyBorder="1"/>
    <xf numFmtId="6" fontId="9" fillId="3" borderId="10" xfId="0" applyNumberFormat="1" applyFont="1" applyFill="1" applyBorder="1"/>
    <xf numFmtId="0" fontId="6" fillId="2" borderId="9" xfId="0" applyFont="1" applyFill="1" applyBorder="1"/>
    <xf numFmtId="6" fontId="6" fillId="2" borderId="9" xfId="0" applyNumberFormat="1" applyFont="1" applyFill="1" applyBorder="1"/>
    <xf numFmtId="0" fontId="6" fillId="2" borderId="10" xfId="0" applyFont="1" applyFill="1" applyBorder="1"/>
    <xf numFmtId="0" fontId="8" fillId="0" borderId="1" xfId="0" applyFont="1" applyBorder="1" applyAlignment="1">
      <alignment wrapText="1"/>
    </xf>
    <xf numFmtId="0" fontId="0" fillId="4" borderId="1" xfId="0" applyFill="1" applyBorder="1" applyAlignment="1">
      <alignment wrapText="1"/>
    </xf>
    <xf numFmtId="6" fontId="0" fillId="4" borderId="1" xfId="0" applyNumberFormat="1" applyFill="1" applyBorder="1" applyAlignment="1">
      <alignment horizontal="left"/>
    </xf>
    <xf numFmtId="6" fontId="0" fillId="4" borderId="1" xfId="0" applyNumberFormat="1" applyFill="1" applyBorder="1"/>
    <xf numFmtId="0" fontId="10" fillId="0" borderId="4" xfId="0" applyFont="1" applyBorder="1"/>
    <xf numFmtId="0" fontId="12" fillId="0" borderId="8" xfId="0" applyFont="1" applyBorder="1" applyAlignment="1">
      <alignment wrapText="1"/>
    </xf>
    <xf numFmtId="6" fontId="0" fillId="0" borderId="4" xfId="0" applyNumberFormat="1" applyBorder="1"/>
    <xf numFmtId="0" fontId="0" fillId="0" borderId="0" xfId="0" applyAlignment="1">
      <alignment wrapText="1"/>
    </xf>
    <xf numFmtId="0" fontId="0" fillId="4" borderId="6" xfId="0" applyFill="1" applyBorder="1" applyAlignment="1">
      <alignment wrapText="1"/>
    </xf>
    <xf numFmtId="0" fontId="0" fillId="4" borderId="7" xfId="0" applyFill="1" applyBorder="1" applyAlignment="1">
      <alignment wrapText="1"/>
    </xf>
    <xf numFmtId="0" fontId="8" fillId="4" borderId="4" xfId="0" applyFont="1" applyFill="1" applyBorder="1" applyAlignment="1">
      <alignment wrapText="1"/>
    </xf>
    <xf numFmtId="0" fontId="0" fillId="0" borderId="5" xfId="0" applyBorder="1" applyAlignment="1">
      <alignment wrapText="1"/>
    </xf>
    <xf numFmtId="0" fontId="12" fillId="0" borderId="4" xfId="0" applyFont="1" applyBorder="1" applyAlignment="1">
      <alignment wrapText="1"/>
    </xf>
    <xf numFmtId="0" fontId="10" fillId="0" borderId="5" xfId="0" applyFont="1" applyBorder="1" applyAlignment="1">
      <alignment wrapText="1"/>
    </xf>
    <xf numFmtId="0" fontId="6" fillId="0" borderId="0" xfId="0" applyFont="1" applyAlignment="1">
      <alignment horizontal="center"/>
    </xf>
    <xf numFmtId="0" fontId="7" fillId="0" borderId="0" xfId="0" applyFont="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8" fillId="0" borderId="4" xfId="0" applyFont="1" applyBorder="1" applyAlignment="1">
      <alignment wrapText="1"/>
    </xf>
    <xf numFmtId="0" fontId="8"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0B8B-796E-4861-A1AD-FC750857642F}">
  <dimension ref="A1:J202"/>
  <sheetViews>
    <sheetView tabSelected="1" view="pageLayout" zoomScaleNormal="100" workbookViewId="0">
      <selection activeCell="A40" sqref="A40"/>
    </sheetView>
  </sheetViews>
  <sheetFormatPr defaultRowHeight="15" x14ac:dyDescent="0.25"/>
  <cols>
    <col min="1" max="1" width="31.7109375" customWidth="1"/>
    <col min="2" max="2" width="16.140625" customWidth="1"/>
    <col min="3" max="3" width="16.85546875" customWidth="1"/>
    <col min="4" max="4" width="18.28515625" customWidth="1"/>
    <col min="5" max="5" width="18" customWidth="1"/>
  </cols>
  <sheetData>
    <row r="1" spans="1:10" ht="20.45" customHeight="1" x14ac:dyDescent="0.4">
      <c r="A1" s="65" t="s">
        <v>155</v>
      </c>
      <c r="B1" s="65"/>
      <c r="C1" s="65"/>
      <c r="D1" s="65"/>
      <c r="E1" s="65"/>
      <c r="F1" s="16"/>
      <c r="G1" s="16"/>
      <c r="H1" s="16"/>
      <c r="I1" s="16"/>
      <c r="J1" s="16"/>
    </row>
    <row r="2" spans="1:10" ht="23.25" x14ac:dyDescent="0.35">
      <c r="A2" s="66" t="s">
        <v>1</v>
      </c>
      <c r="B2" s="66"/>
      <c r="C2" s="66"/>
      <c r="D2" s="66"/>
      <c r="E2" s="66"/>
      <c r="F2" s="17"/>
      <c r="G2" s="17"/>
      <c r="H2" s="17"/>
      <c r="I2" s="17"/>
      <c r="J2" s="17"/>
    </row>
    <row r="3" spans="1:10" ht="18.75" x14ac:dyDescent="0.3">
      <c r="A3" s="65" t="s">
        <v>183</v>
      </c>
      <c r="B3" s="65"/>
      <c r="C3" s="65"/>
      <c r="D3" s="65"/>
      <c r="E3" s="65"/>
      <c r="F3" s="17"/>
      <c r="G3" s="17"/>
      <c r="H3" s="17"/>
      <c r="I3" s="17"/>
      <c r="J3" s="17"/>
    </row>
    <row r="4" spans="1:10" x14ac:dyDescent="0.25">
      <c r="A4" s="67"/>
      <c r="B4" s="68"/>
      <c r="C4" s="68"/>
      <c r="D4" s="68"/>
      <c r="E4" s="69"/>
    </row>
    <row r="5" spans="1:10" x14ac:dyDescent="0.25">
      <c r="A5" s="8" t="s">
        <v>0</v>
      </c>
    </row>
    <row r="6" spans="1:10" ht="7.5" customHeight="1" x14ac:dyDescent="0.25"/>
    <row r="7" spans="1:10" ht="15.75" x14ac:dyDescent="0.25">
      <c r="A7" s="12" t="s">
        <v>11</v>
      </c>
      <c r="B7" s="12"/>
      <c r="C7" s="12"/>
    </row>
    <row r="8" spans="1:10" x14ac:dyDescent="0.25">
      <c r="A8" s="9" t="s">
        <v>2</v>
      </c>
      <c r="B8" s="10" t="s">
        <v>39</v>
      </c>
      <c r="C8" s="10"/>
      <c r="D8" s="10" t="s">
        <v>139</v>
      </c>
      <c r="E8" s="11" t="s">
        <v>4</v>
      </c>
    </row>
    <row r="9" spans="1:10" x14ac:dyDescent="0.25">
      <c r="A9" s="24" t="s">
        <v>5</v>
      </c>
      <c r="B9" s="1" t="s">
        <v>36</v>
      </c>
      <c r="C9" s="2"/>
      <c r="D9" s="32">
        <v>7124.51</v>
      </c>
      <c r="E9" s="13">
        <v>7000</v>
      </c>
    </row>
    <row r="10" spans="1:10" x14ac:dyDescent="0.25">
      <c r="A10" s="24" t="s">
        <v>7</v>
      </c>
      <c r="B10" s="3"/>
      <c r="C10" s="4"/>
      <c r="D10" s="32">
        <v>133.57</v>
      </c>
      <c r="E10" s="13">
        <v>200</v>
      </c>
    </row>
    <row r="11" spans="1:10" ht="14.25" customHeight="1" x14ac:dyDescent="0.25">
      <c r="A11" s="52" t="s">
        <v>6</v>
      </c>
      <c r="B11" s="61"/>
      <c r="C11" s="62"/>
      <c r="D11" s="53">
        <v>53336.03</v>
      </c>
      <c r="E11" s="54">
        <v>51265</v>
      </c>
    </row>
    <row r="12" spans="1:10" x14ac:dyDescent="0.25">
      <c r="A12" s="24" t="s">
        <v>8</v>
      </c>
      <c r="B12" s="3" t="s">
        <v>131</v>
      </c>
      <c r="C12" s="4"/>
      <c r="D12" s="32">
        <v>95250</v>
      </c>
      <c r="E12" s="13">
        <v>99000</v>
      </c>
    </row>
    <row r="13" spans="1:10" ht="27.75" customHeight="1" x14ac:dyDescent="0.25">
      <c r="A13" s="24" t="s">
        <v>9</v>
      </c>
      <c r="B13" s="70" t="s">
        <v>186</v>
      </c>
      <c r="C13" s="71"/>
      <c r="D13" s="32">
        <v>15395</v>
      </c>
      <c r="E13" s="13">
        <v>360</v>
      </c>
    </row>
    <row r="14" spans="1:10" x14ac:dyDescent="0.25">
      <c r="A14" s="24" t="s">
        <v>10</v>
      </c>
      <c r="B14" s="5" t="s">
        <v>132</v>
      </c>
      <c r="C14" s="6"/>
      <c r="D14" s="32">
        <v>300103.15000000002</v>
      </c>
      <c r="E14" s="13">
        <v>304920</v>
      </c>
    </row>
    <row r="15" spans="1:10" ht="18.75" x14ac:dyDescent="0.3">
      <c r="A15" s="34" t="s">
        <v>3</v>
      </c>
      <c r="B15" s="35"/>
      <c r="C15" s="35"/>
      <c r="D15" s="36">
        <f>SUM(D9:D14)</f>
        <v>471342.26</v>
      </c>
      <c r="E15" s="37">
        <f>SUM(E9:E14)</f>
        <v>462745</v>
      </c>
    </row>
    <row r="16" spans="1:10" ht="12.6" customHeight="1" x14ac:dyDescent="0.25"/>
    <row r="17" spans="1:5" ht="15.75" x14ac:dyDescent="0.25">
      <c r="A17" s="12" t="s">
        <v>143</v>
      </c>
      <c r="B17" s="12"/>
      <c r="C17" s="12"/>
    </row>
    <row r="18" spans="1:5" x14ac:dyDescent="0.25">
      <c r="A18" s="9" t="s">
        <v>2</v>
      </c>
      <c r="B18" s="10" t="s">
        <v>39</v>
      </c>
      <c r="C18" s="10"/>
      <c r="D18" s="10" t="s">
        <v>139</v>
      </c>
      <c r="E18" s="11" t="s">
        <v>35</v>
      </c>
    </row>
    <row r="19" spans="1:5" x14ac:dyDescent="0.25">
      <c r="A19" s="15" t="s">
        <v>12</v>
      </c>
      <c r="B19" s="1"/>
      <c r="C19" s="2"/>
      <c r="D19" s="27"/>
      <c r="E19" s="14"/>
    </row>
    <row r="20" spans="1:5" x14ac:dyDescent="0.25">
      <c r="A20" s="24" t="s">
        <v>13</v>
      </c>
      <c r="B20" s="3"/>
      <c r="C20" s="4"/>
      <c r="D20" s="32">
        <v>50</v>
      </c>
      <c r="E20" s="13">
        <v>100</v>
      </c>
    </row>
    <row r="21" spans="1:5" x14ac:dyDescent="0.25">
      <c r="A21" s="24" t="s">
        <v>14</v>
      </c>
      <c r="B21" s="3"/>
      <c r="C21" s="4"/>
      <c r="D21" s="32">
        <v>16520</v>
      </c>
      <c r="E21" s="13">
        <v>15000</v>
      </c>
    </row>
    <row r="22" spans="1:5" x14ac:dyDescent="0.25">
      <c r="A22" s="24" t="s">
        <v>15</v>
      </c>
      <c r="B22" s="3"/>
      <c r="C22" s="4"/>
      <c r="D22" s="32">
        <v>0</v>
      </c>
      <c r="E22" s="13">
        <v>100</v>
      </c>
    </row>
    <row r="23" spans="1:5" x14ac:dyDescent="0.25">
      <c r="A23" s="24" t="s">
        <v>16</v>
      </c>
      <c r="B23" s="3"/>
      <c r="C23" s="4"/>
      <c r="D23" s="32">
        <v>50</v>
      </c>
      <c r="E23" s="13">
        <v>200</v>
      </c>
    </row>
    <row r="24" spans="1:5" x14ac:dyDescent="0.25">
      <c r="A24" s="24" t="s">
        <v>17</v>
      </c>
      <c r="B24" s="3"/>
      <c r="C24" s="4"/>
      <c r="D24" s="32">
        <v>10</v>
      </c>
      <c r="E24" s="13">
        <v>200</v>
      </c>
    </row>
    <row r="25" spans="1:5" x14ac:dyDescent="0.25">
      <c r="A25" s="24" t="s">
        <v>18</v>
      </c>
      <c r="B25" s="3"/>
      <c r="C25" s="4"/>
      <c r="D25" s="32">
        <v>0</v>
      </c>
      <c r="E25" s="13">
        <v>100</v>
      </c>
    </row>
    <row r="26" spans="1:5" ht="13.15" customHeight="1" x14ac:dyDescent="0.25">
      <c r="A26" s="24" t="s">
        <v>19</v>
      </c>
      <c r="B26" s="3"/>
      <c r="C26" s="4"/>
      <c r="D26" s="32">
        <v>0</v>
      </c>
      <c r="E26" s="13">
        <v>100</v>
      </c>
    </row>
    <row r="27" spans="1:5" x14ac:dyDescent="0.25">
      <c r="A27" s="24" t="s">
        <v>123</v>
      </c>
      <c r="B27" s="3"/>
      <c r="C27" s="4"/>
      <c r="D27" s="32">
        <v>100</v>
      </c>
      <c r="E27" s="13">
        <v>500</v>
      </c>
    </row>
    <row r="28" spans="1:5" x14ac:dyDescent="0.25">
      <c r="A28" s="24" t="s">
        <v>175</v>
      </c>
      <c r="B28" s="3"/>
      <c r="C28" s="4"/>
      <c r="D28" s="32">
        <v>0</v>
      </c>
      <c r="E28" s="13">
        <v>600</v>
      </c>
    </row>
    <row r="29" spans="1:5" x14ac:dyDescent="0.25">
      <c r="A29" s="24" t="s">
        <v>21</v>
      </c>
      <c r="B29" s="3" t="s">
        <v>20</v>
      </c>
      <c r="C29" s="4"/>
      <c r="D29" s="32">
        <v>149.9</v>
      </c>
      <c r="E29" s="13">
        <v>1200</v>
      </c>
    </row>
    <row r="30" spans="1:5" x14ac:dyDescent="0.25">
      <c r="A30" s="24" t="s">
        <v>22</v>
      </c>
      <c r="B30" s="3"/>
      <c r="C30" s="4"/>
      <c r="D30" s="32">
        <v>0</v>
      </c>
      <c r="E30" s="13">
        <v>200</v>
      </c>
    </row>
    <row r="31" spans="1:5" x14ac:dyDescent="0.25">
      <c r="A31" s="24" t="s">
        <v>23</v>
      </c>
      <c r="B31" s="3"/>
      <c r="C31" s="4"/>
      <c r="D31" s="32">
        <v>1025.25</v>
      </c>
      <c r="E31" s="13">
        <v>200</v>
      </c>
    </row>
    <row r="32" spans="1:5" x14ac:dyDescent="0.25">
      <c r="A32" s="24" t="s">
        <v>24</v>
      </c>
      <c r="B32" s="3"/>
      <c r="C32" s="4"/>
      <c r="D32" s="32">
        <v>552.69000000000005</v>
      </c>
      <c r="E32" s="13">
        <v>700</v>
      </c>
    </row>
    <row r="33" spans="1:5" x14ac:dyDescent="0.25">
      <c r="A33" s="24" t="s">
        <v>25</v>
      </c>
      <c r="B33" s="3"/>
      <c r="C33" s="4"/>
      <c r="D33" s="32">
        <v>180</v>
      </c>
      <c r="E33" s="13">
        <v>500</v>
      </c>
    </row>
    <row r="34" spans="1:5" x14ac:dyDescent="0.25">
      <c r="A34" s="24" t="s">
        <v>26</v>
      </c>
      <c r="B34" s="3"/>
      <c r="C34" s="4"/>
      <c r="D34" s="32">
        <v>188</v>
      </c>
      <c r="E34" s="13">
        <v>125</v>
      </c>
    </row>
    <row r="35" spans="1:5" x14ac:dyDescent="0.25">
      <c r="A35" s="24" t="s">
        <v>27</v>
      </c>
      <c r="B35" s="3"/>
      <c r="C35" s="4"/>
      <c r="D35" s="32">
        <v>551.16999999999996</v>
      </c>
      <c r="E35" s="13">
        <v>400</v>
      </c>
    </row>
    <row r="36" spans="1:5" x14ac:dyDescent="0.25">
      <c r="A36" s="24" t="s">
        <v>28</v>
      </c>
      <c r="B36" s="3"/>
      <c r="C36" s="4"/>
      <c r="D36" s="32">
        <v>208.44</v>
      </c>
      <c r="E36" s="13">
        <v>300</v>
      </c>
    </row>
    <row r="37" spans="1:5" x14ac:dyDescent="0.25">
      <c r="A37" s="24" t="s">
        <v>29</v>
      </c>
      <c r="B37" s="3"/>
      <c r="C37" s="4"/>
      <c r="D37" s="32">
        <v>1836</v>
      </c>
      <c r="E37" s="13">
        <v>500</v>
      </c>
    </row>
    <row r="38" spans="1:5" x14ac:dyDescent="0.25">
      <c r="A38" s="51" t="s">
        <v>170</v>
      </c>
      <c r="B38" s="3"/>
      <c r="C38" s="4"/>
      <c r="D38" s="32">
        <v>18000</v>
      </c>
      <c r="E38" s="13">
        <v>18000</v>
      </c>
    </row>
    <row r="39" spans="1:5" x14ac:dyDescent="0.25">
      <c r="A39" s="24" t="s">
        <v>30</v>
      </c>
      <c r="B39" s="3"/>
      <c r="C39" s="4"/>
      <c r="D39" s="32">
        <v>0</v>
      </c>
      <c r="E39" s="13">
        <v>4000</v>
      </c>
    </row>
    <row r="40" spans="1:5" x14ac:dyDescent="0.25">
      <c r="A40" s="24" t="s">
        <v>122</v>
      </c>
      <c r="B40" s="3"/>
      <c r="C40" s="4"/>
      <c r="D40" s="32">
        <v>0</v>
      </c>
      <c r="E40" s="13">
        <v>100</v>
      </c>
    </row>
    <row r="41" spans="1:5" x14ac:dyDescent="0.25">
      <c r="A41" s="24" t="s">
        <v>31</v>
      </c>
      <c r="B41" s="3"/>
      <c r="C41" s="4"/>
      <c r="D41" s="32">
        <v>0</v>
      </c>
      <c r="E41" s="13">
        <v>100</v>
      </c>
    </row>
    <row r="42" spans="1:5" x14ac:dyDescent="0.25">
      <c r="A42" s="24" t="s">
        <v>32</v>
      </c>
      <c r="B42" s="3"/>
      <c r="C42" s="4"/>
      <c r="D42" s="32">
        <v>2295.98</v>
      </c>
      <c r="E42" s="13">
        <v>3000</v>
      </c>
    </row>
    <row r="43" spans="1:5" x14ac:dyDescent="0.25">
      <c r="A43" s="24" t="s">
        <v>33</v>
      </c>
      <c r="B43" s="5"/>
      <c r="C43" s="6"/>
      <c r="D43" s="32">
        <v>2405.8000000000002</v>
      </c>
      <c r="E43" s="13">
        <v>500</v>
      </c>
    </row>
    <row r="44" spans="1:5" ht="18.75" x14ac:dyDescent="0.3">
      <c r="A44" s="38" t="s">
        <v>34</v>
      </c>
      <c r="B44" s="39"/>
      <c r="C44" s="39"/>
      <c r="D44" s="40">
        <f>SUM(D20:D43)</f>
        <v>44123.23</v>
      </c>
      <c r="E44" s="41">
        <f>SUM(E20:E43)</f>
        <v>46725</v>
      </c>
    </row>
    <row r="45" spans="1:5" ht="16.149999999999999" customHeight="1" x14ac:dyDescent="0.25"/>
    <row r="46" spans="1:5" x14ac:dyDescent="0.25">
      <c r="A46" s="7" t="s">
        <v>144</v>
      </c>
      <c r="B46" s="7"/>
    </row>
    <row r="47" spans="1:5" x14ac:dyDescent="0.25">
      <c r="A47" s="9" t="s">
        <v>2</v>
      </c>
      <c r="B47" s="10" t="s">
        <v>39</v>
      </c>
      <c r="C47" s="18"/>
      <c r="D47" s="10" t="s">
        <v>139</v>
      </c>
      <c r="E47" s="11" t="s">
        <v>35</v>
      </c>
    </row>
    <row r="48" spans="1:5" x14ac:dyDescent="0.25">
      <c r="A48" s="15" t="s">
        <v>37</v>
      </c>
      <c r="B48" s="1"/>
      <c r="C48" s="2"/>
      <c r="D48" s="27"/>
      <c r="E48" s="14"/>
    </row>
    <row r="49" spans="1:5" x14ac:dyDescent="0.25">
      <c r="A49" s="24" t="s">
        <v>38</v>
      </c>
      <c r="B49" s="3"/>
      <c r="C49" s="4"/>
      <c r="D49" s="32">
        <v>0</v>
      </c>
      <c r="E49" s="13">
        <v>5000</v>
      </c>
    </row>
    <row r="50" spans="1:5" x14ac:dyDescent="0.25">
      <c r="A50" s="51" t="s">
        <v>133</v>
      </c>
      <c r="B50" s="55" t="s">
        <v>134</v>
      </c>
      <c r="C50" s="4"/>
      <c r="D50" s="32">
        <v>0</v>
      </c>
      <c r="E50" s="13">
        <v>10000</v>
      </c>
    </row>
    <row r="51" spans="1:5" x14ac:dyDescent="0.25">
      <c r="A51" s="24" t="s">
        <v>40</v>
      </c>
      <c r="B51" s="3"/>
      <c r="C51" s="4"/>
      <c r="D51" s="32">
        <v>126</v>
      </c>
      <c r="E51" s="13">
        <v>1000</v>
      </c>
    </row>
    <row r="52" spans="1:5" x14ac:dyDescent="0.25">
      <c r="A52" s="24" t="s">
        <v>41</v>
      </c>
      <c r="B52" s="3"/>
      <c r="C52" s="4"/>
      <c r="D52" s="32">
        <v>0</v>
      </c>
      <c r="E52" s="13">
        <v>2000</v>
      </c>
    </row>
    <row r="53" spans="1:5" x14ac:dyDescent="0.25">
      <c r="A53" s="24" t="s">
        <v>42</v>
      </c>
      <c r="B53" s="5"/>
      <c r="C53" s="6"/>
      <c r="D53" s="32">
        <v>0</v>
      </c>
      <c r="E53" s="13">
        <v>1000</v>
      </c>
    </row>
    <row r="54" spans="1:5" ht="18.75" x14ac:dyDescent="0.3">
      <c r="A54" s="38" t="s">
        <v>52</v>
      </c>
      <c r="B54" s="39"/>
      <c r="C54" s="39"/>
      <c r="D54" s="40">
        <f>SUM(D49:D53)</f>
        <v>126</v>
      </c>
      <c r="E54" s="41">
        <f>SUM(E49:E53)</f>
        <v>19000</v>
      </c>
    </row>
    <row r="55" spans="1:5" ht="10.15" customHeight="1" x14ac:dyDescent="0.25"/>
    <row r="56" spans="1:5" x14ac:dyDescent="0.25">
      <c r="A56" s="7" t="s">
        <v>145</v>
      </c>
    </row>
    <row r="57" spans="1:5" x14ac:dyDescent="0.25">
      <c r="A57" s="9" t="s">
        <v>2</v>
      </c>
      <c r="B57" s="10" t="s">
        <v>39</v>
      </c>
      <c r="C57" s="10"/>
      <c r="D57" s="10" t="s">
        <v>139</v>
      </c>
      <c r="E57" s="11" t="s">
        <v>35</v>
      </c>
    </row>
    <row r="58" spans="1:5" x14ac:dyDescent="0.25">
      <c r="A58" s="15" t="s">
        <v>43</v>
      </c>
      <c r="B58" s="1"/>
      <c r="C58" s="2"/>
      <c r="D58" s="28"/>
      <c r="E58" s="14"/>
    </row>
    <row r="59" spans="1:5" x14ac:dyDescent="0.25">
      <c r="A59" s="24" t="s">
        <v>44</v>
      </c>
      <c r="B59" s="3"/>
      <c r="C59" s="4"/>
      <c r="D59" s="32">
        <v>0</v>
      </c>
      <c r="E59" s="13">
        <v>300</v>
      </c>
    </row>
    <row r="60" spans="1:5" x14ac:dyDescent="0.25">
      <c r="A60" s="24" t="s">
        <v>45</v>
      </c>
      <c r="B60" s="3"/>
      <c r="C60" s="4"/>
      <c r="D60" s="32">
        <v>1032</v>
      </c>
      <c r="E60" s="13">
        <v>1000</v>
      </c>
    </row>
    <row r="61" spans="1:5" ht="30" x14ac:dyDescent="0.25">
      <c r="A61" s="24" t="s">
        <v>140</v>
      </c>
      <c r="B61" s="3"/>
      <c r="C61" s="4"/>
      <c r="D61" s="32">
        <v>205</v>
      </c>
      <c r="E61" s="13">
        <v>1000</v>
      </c>
    </row>
    <row r="62" spans="1:5" x14ac:dyDescent="0.25">
      <c r="A62" s="24" t="s">
        <v>46</v>
      </c>
      <c r="B62" s="3"/>
      <c r="C62" s="4"/>
      <c r="D62" s="32">
        <v>2280</v>
      </c>
      <c r="E62" s="13">
        <v>500</v>
      </c>
    </row>
    <row r="63" spans="1:5" x14ac:dyDescent="0.25">
      <c r="A63" s="24" t="s">
        <v>176</v>
      </c>
      <c r="B63" s="3"/>
      <c r="C63" s="4"/>
      <c r="D63" s="32">
        <v>0</v>
      </c>
      <c r="E63" s="13">
        <v>500</v>
      </c>
    </row>
    <row r="64" spans="1:5" x14ac:dyDescent="0.25">
      <c r="A64" s="24" t="s">
        <v>141</v>
      </c>
      <c r="B64" s="3" t="s">
        <v>142</v>
      </c>
      <c r="C64" s="4"/>
      <c r="D64" s="32">
        <v>7395</v>
      </c>
      <c r="E64" s="13">
        <v>6000</v>
      </c>
    </row>
    <row r="65" spans="1:5" x14ac:dyDescent="0.25">
      <c r="A65" s="24" t="s">
        <v>47</v>
      </c>
      <c r="B65" s="3"/>
      <c r="C65" s="4"/>
      <c r="D65" s="32">
        <v>0</v>
      </c>
      <c r="E65" s="13">
        <v>200</v>
      </c>
    </row>
    <row r="66" spans="1:5" x14ac:dyDescent="0.25">
      <c r="A66" s="24" t="s">
        <v>48</v>
      </c>
      <c r="B66" s="3"/>
      <c r="C66" s="4"/>
      <c r="D66" s="32">
        <v>0</v>
      </c>
      <c r="E66" s="13">
        <v>200</v>
      </c>
    </row>
    <row r="67" spans="1:5" x14ac:dyDescent="0.25">
      <c r="A67" s="24" t="s">
        <v>135</v>
      </c>
      <c r="B67" s="3"/>
      <c r="C67" s="4"/>
      <c r="D67" s="32">
        <v>1402.26</v>
      </c>
      <c r="E67" s="13">
        <v>500</v>
      </c>
    </row>
    <row r="68" spans="1:5" ht="30" x14ac:dyDescent="0.25">
      <c r="A68" s="24" t="s">
        <v>49</v>
      </c>
      <c r="B68" s="3"/>
      <c r="C68" s="4"/>
      <c r="D68" s="32">
        <v>142</v>
      </c>
      <c r="E68" s="13">
        <v>500</v>
      </c>
    </row>
    <row r="69" spans="1:5" x14ac:dyDescent="0.25">
      <c r="A69" s="24" t="s">
        <v>50</v>
      </c>
      <c r="B69" s="5"/>
      <c r="C69" s="6"/>
      <c r="D69" s="32">
        <v>703</v>
      </c>
      <c r="E69" s="13">
        <v>500</v>
      </c>
    </row>
    <row r="70" spans="1:5" ht="18.75" x14ac:dyDescent="0.3">
      <c r="A70" s="38" t="s">
        <v>51</v>
      </c>
      <c r="B70" s="39"/>
      <c r="C70" s="39"/>
      <c r="D70" s="40">
        <f>SUM(D59:D69)</f>
        <v>13159.26</v>
      </c>
      <c r="E70" s="41">
        <f>SUM(E59:E69)</f>
        <v>11200</v>
      </c>
    </row>
    <row r="71" spans="1:5" ht="4.5" customHeight="1" x14ac:dyDescent="0.25"/>
    <row r="72" spans="1:5" x14ac:dyDescent="0.25">
      <c r="A72" s="7" t="s">
        <v>146</v>
      </c>
    </row>
    <row r="73" spans="1:5" x14ac:dyDescent="0.25">
      <c r="A73" s="9" t="s">
        <v>2</v>
      </c>
      <c r="B73" s="10" t="s">
        <v>39</v>
      </c>
      <c r="C73" s="10"/>
      <c r="D73" s="10" t="s">
        <v>139</v>
      </c>
      <c r="E73" s="11" t="s">
        <v>35</v>
      </c>
    </row>
    <row r="74" spans="1:5" x14ac:dyDescent="0.25">
      <c r="A74" s="15" t="s">
        <v>53</v>
      </c>
      <c r="B74" s="1"/>
      <c r="C74" s="2"/>
      <c r="D74" s="28"/>
      <c r="E74" s="14"/>
    </row>
    <row r="75" spans="1:5" x14ac:dyDescent="0.25">
      <c r="A75" s="24" t="s">
        <v>54</v>
      </c>
      <c r="B75" s="3"/>
      <c r="C75" s="4"/>
      <c r="D75" s="32">
        <v>2610</v>
      </c>
      <c r="E75" s="13">
        <v>1000</v>
      </c>
    </row>
    <row r="76" spans="1:5" ht="14.45" customHeight="1" x14ac:dyDescent="0.25">
      <c r="A76" s="51" t="s">
        <v>55</v>
      </c>
      <c r="B76" s="3"/>
      <c r="C76" s="4"/>
      <c r="D76" s="32">
        <v>3774.8</v>
      </c>
      <c r="E76" s="13">
        <v>3500</v>
      </c>
    </row>
    <row r="77" spans="1:5" x14ac:dyDescent="0.25">
      <c r="A77" s="24" t="s">
        <v>56</v>
      </c>
      <c r="B77" s="3"/>
      <c r="C77" s="4"/>
      <c r="D77" s="32">
        <v>309</v>
      </c>
      <c r="E77" s="13">
        <v>500</v>
      </c>
    </row>
    <row r="78" spans="1:5" ht="16.899999999999999" customHeight="1" x14ac:dyDescent="0.25">
      <c r="A78" s="24" t="s">
        <v>57</v>
      </c>
      <c r="B78" s="3"/>
      <c r="C78" s="4"/>
      <c r="D78" s="32">
        <v>105</v>
      </c>
      <c r="E78" s="13">
        <v>500</v>
      </c>
    </row>
    <row r="79" spans="1:5" x14ac:dyDescent="0.25">
      <c r="A79" s="24" t="s">
        <v>58</v>
      </c>
      <c r="B79" s="3"/>
      <c r="C79" s="4"/>
      <c r="D79" s="32">
        <v>45</v>
      </c>
      <c r="E79" s="13">
        <v>500</v>
      </c>
    </row>
    <row r="80" spans="1:5" ht="45" x14ac:dyDescent="0.25">
      <c r="A80" s="24" t="s">
        <v>177</v>
      </c>
      <c r="B80" s="3"/>
      <c r="C80" s="4"/>
      <c r="D80" s="32">
        <v>4295</v>
      </c>
      <c r="E80" s="13">
        <v>5000</v>
      </c>
    </row>
    <row r="81" spans="1:5" x14ac:dyDescent="0.25">
      <c r="A81" s="24" t="s">
        <v>130</v>
      </c>
      <c r="B81" s="3"/>
      <c r="C81" s="4"/>
      <c r="D81" s="32">
        <v>1124.82</v>
      </c>
      <c r="E81" s="13">
        <v>300</v>
      </c>
    </row>
    <row r="82" spans="1:5" x14ac:dyDescent="0.25">
      <c r="A82" s="24" t="s">
        <v>59</v>
      </c>
      <c r="B82" s="3"/>
      <c r="C82" s="4"/>
      <c r="D82" s="32">
        <v>4469</v>
      </c>
      <c r="E82" s="13">
        <v>1000</v>
      </c>
    </row>
    <row r="83" spans="1:5" ht="30" x14ac:dyDescent="0.25">
      <c r="A83" s="24" t="s">
        <v>60</v>
      </c>
      <c r="B83" s="3"/>
      <c r="C83" s="4"/>
      <c r="D83" s="32">
        <v>40</v>
      </c>
      <c r="E83" s="13">
        <v>500</v>
      </c>
    </row>
    <row r="84" spans="1:5" x14ac:dyDescent="0.25">
      <c r="A84" s="24" t="s">
        <v>61</v>
      </c>
      <c r="B84" s="3"/>
      <c r="C84" s="4"/>
      <c r="D84" s="32">
        <v>0</v>
      </c>
      <c r="E84" s="13">
        <v>300</v>
      </c>
    </row>
    <row r="85" spans="1:5" x14ac:dyDescent="0.25">
      <c r="A85" s="24" t="s">
        <v>62</v>
      </c>
      <c r="B85" s="5"/>
      <c r="C85" s="6"/>
      <c r="D85" s="32">
        <v>292</v>
      </c>
      <c r="E85" s="13">
        <v>500</v>
      </c>
    </row>
    <row r="86" spans="1:5" ht="18.75" x14ac:dyDescent="0.3">
      <c r="A86" s="44" t="s">
        <v>63</v>
      </c>
      <c r="B86" s="45"/>
      <c r="C86" s="45"/>
      <c r="D86" s="46">
        <f>SUM(D75:D85)</f>
        <v>17064.62</v>
      </c>
      <c r="E86" s="47">
        <f>SUM(E75:E85)</f>
        <v>13600</v>
      </c>
    </row>
    <row r="87" spans="1:5" ht="10.9" customHeight="1" x14ac:dyDescent="0.25"/>
    <row r="88" spans="1:5" x14ac:dyDescent="0.25">
      <c r="A88" s="7" t="s">
        <v>147</v>
      </c>
    </row>
    <row r="89" spans="1:5" x14ac:dyDescent="0.25">
      <c r="A89" s="9" t="s">
        <v>2</v>
      </c>
      <c r="B89" s="10" t="s">
        <v>39</v>
      </c>
      <c r="C89" s="10"/>
      <c r="D89" s="10" t="s">
        <v>139</v>
      </c>
      <c r="E89" s="11" t="s">
        <v>35</v>
      </c>
    </row>
    <row r="90" spans="1:5" x14ac:dyDescent="0.25">
      <c r="A90" s="15" t="s">
        <v>64</v>
      </c>
      <c r="B90" s="1"/>
      <c r="C90" s="2"/>
      <c r="D90" s="27"/>
      <c r="E90" s="14"/>
    </row>
    <row r="91" spans="1:5" x14ac:dyDescent="0.25">
      <c r="A91" s="24" t="s">
        <v>65</v>
      </c>
      <c r="B91" s="3"/>
      <c r="C91" s="4"/>
      <c r="D91" s="32">
        <v>0</v>
      </c>
      <c r="E91" s="13">
        <v>1000</v>
      </c>
    </row>
    <row r="92" spans="1:5" x14ac:dyDescent="0.25">
      <c r="A92" s="24" t="s">
        <v>66</v>
      </c>
      <c r="B92" s="3"/>
      <c r="C92" s="4"/>
      <c r="D92" s="31">
        <v>0</v>
      </c>
      <c r="E92" s="13">
        <v>1000</v>
      </c>
    </row>
    <row r="93" spans="1:5" ht="15" customHeight="1" x14ac:dyDescent="0.25">
      <c r="A93" s="51" t="s">
        <v>67</v>
      </c>
      <c r="B93" s="5"/>
      <c r="C93" s="6"/>
      <c r="D93" s="31">
        <v>0</v>
      </c>
      <c r="E93" s="13">
        <v>1000</v>
      </c>
    </row>
    <row r="94" spans="1:5" ht="18.75" x14ac:dyDescent="0.3">
      <c r="A94" s="38" t="s">
        <v>68</v>
      </c>
      <c r="B94" s="42"/>
      <c r="C94" s="42"/>
      <c r="D94" s="43">
        <f>SUM(D91:D93)</f>
        <v>0</v>
      </c>
      <c r="E94" s="41">
        <f>SUM(E91:E93)</f>
        <v>3000</v>
      </c>
    </row>
    <row r="95" spans="1:5" ht="10.9" customHeight="1" x14ac:dyDescent="0.25"/>
    <row r="96" spans="1:5" x14ac:dyDescent="0.25">
      <c r="A96" s="7" t="s">
        <v>148</v>
      </c>
      <c r="B96" s="7"/>
      <c r="C96" s="7"/>
      <c r="D96" s="7"/>
      <c r="E96" s="7"/>
    </row>
    <row r="97" spans="1:5" x14ac:dyDescent="0.25">
      <c r="A97" s="9" t="s">
        <v>2</v>
      </c>
      <c r="B97" s="10" t="s">
        <v>39</v>
      </c>
      <c r="C97" s="10"/>
      <c r="D97" s="10" t="s">
        <v>139</v>
      </c>
      <c r="E97" s="11" t="s">
        <v>35</v>
      </c>
    </row>
    <row r="98" spans="1:5" x14ac:dyDescent="0.25">
      <c r="A98" s="15" t="s">
        <v>69</v>
      </c>
      <c r="B98" s="1"/>
      <c r="C98" s="2"/>
      <c r="D98" s="28"/>
      <c r="E98" s="14"/>
    </row>
    <row r="99" spans="1:5" x14ac:dyDescent="0.25">
      <c r="A99" s="24" t="s">
        <v>124</v>
      </c>
      <c r="B99" s="3"/>
      <c r="C99" s="4"/>
      <c r="D99" s="32">
        <v>3100</v>
      </c>
      <c r="E99" s="13">
        <v>91000</v>
      </c>
    </row>
    <row r="100" spans="1:5" x14ac:dyDescent="0.25">
      <c r="A100" s="24" t="s">
        <v>178</v>
      </c>
      <c r="B100" s="3"/>
      <c r="C100" s="4"/>
      <c r="D100" s="32">
        <v>0</v>
      </c>
      <c r="E100" s="13">
        <v>5</v>
      </c>
    </row>
    <row r="101" spans="1:5" x14ac:dyDescent="0.25">
      <c r="A101" s="24" t="s">
        <v>125</v>
      </c>
      <c r="B101" s="3"/>
      <c r="C101" s="4"/>
      <c r="D101" s="32">
        <v>0</v>
      </c>
      <c r="E101" s="13">
        <v>10000</v>
      </c>
    </row>
    <row r="102" spans="1:5" x14ac:dyDescent="0.25">
      <c r="A102" s="24" t="s">
        <v>70</v>
      </c>
      <c r="B102" s="3"/>
      <c r="C102" s="4"/>
      <c r="D102" s="32">
        <v>2400</v>
      </c>
      <c r="E102" s="13">
        <v>2000</v>
      </c>
    </row>
    <row r="103" spans="1:5" x14ac:dyDescent="0.25">
      <c r="A103" s="24" t="s">
        <v>162</v>
      </c>
      <c r="B103" s="5"/>
      <c r="C103" s="6"/>
      <c r="D103" s="32">
        <v>0</v>
      </c>
      <c r="E103" s="13">
        <v>23000</v>
      </c>
    </row>
    <row r="104" spans="1:5" ht="18.75" x14ac:dyDescent="0.3">
      <c r="A104" s="38" t="s">
        <v>71</v>
      </c>
      <c r="B104" s="42"/>
      <c r="C104" s="42"/>
      <c r="D104" s="43">
        <f>SUM(D99:D103)</f>
        <v>5500</v>
      </c>
      <c r="E104" s="41">
        <f>SUM(E99:E103)</f>
        <v>126005</v>
      </c>
    </row>
    <row r="105" spans="1:5" ht="9" customHeight="1" x14ac:dyDescent="0.25"/>
    <row r="106" spans="1:5" x14ac:dyDescent="0.25">
      <c r="A106" s="7" t="s">
        <v>149</v>
      </c>
    </row>
    <row r="107" spans="1:5" x14ac:dyDescent="0.25">
      <c r="A107" s="9" t="s">
        <v>2</v>
      </c>
      <c r="B107" s="10" t="s">
        <v>39</v>
      </c>
      <c r="C107" s="10"/>
      <c r="D107" s="10" t="s">
        <v>139</v>
      </c>
      <c r="E107" s="11" t="s">
        <v>35</v>
      </c>
    </row>
    <row r="108" spans="1:5" x14ac:dyDescent="0.25">
      <c r="A108" s="15" t="s">
        <v>72</v>
      </c>
      <c r="B108" s="1"/>
      <c r="C108" s="2"/>
      <c r="D108" s="28"/>
      <c r="E108" s="14"/>
    </row>
    <row r="109" spans="1:5" ht="31.15" customHeight="1" x14ac:dyDescent="0.25">
      <c r="A109" s="51" t="s">
        <v>158</v>
      </c>
      <c r="B109" s="3"/>
      <c r="C109" s="4"/>
      <c r="D109" s="32">
        <v>3115</v>
      </c>
      <c r="E109" s="13">
        <v>10000</v>
      </c>
    </row>
    <row r="110" spans="1:5" ht="30" x14ac:dyDescent="0.25">
      <c r="A110" s="24" t="s">
        <v>137</v>
      </c>
      <c r="B110" s="3" t="s">
        <v>138</v>
      </c>
      <c r="C110" s="4"/>
      <c r="D110" s="32">
        <v>0</v>
      </c>
      <c r="E110" s="13">
        <v>10000</v>
      </c>
    </row>
    <row r="111" spans="1:5" x14ac:dyDescent="0.25">
      <c r="A111" s="24" t="s">
        <v>179</v>
      </c>
      <c r="B111" s="3"/>
      <c r="C111" s="4"/>
      <c r="D111" s="32">
        <v>5161.25</v>
      </c>
      <c r="E111" s="13">
        <v>2000</v>
      </c>
    </row>
    <row r="112" spans="1:5" x14ac:dyDescent="0.25">
      <c r="A112" s="24" t="s">
        <v>163</v>
      </c>
      <c r="B112" s="3" t="s">
        <v>160</v>
      </c>
      <c r="C112" s="4"/>
      <c r="D112" s="32">
        <v>0</v>
      </c>
      <c r="E112" s="13">
        <v>13000</v>
      </c>
    </row>
    <row r="113" spans="1:5" x14ac:dyDescent="0.25">
      <c r="A113" s="24" t="s">
        <v>136</v>
      </c>
      <c r="B113" s="3"/>
      <c r="C113" s="4"/>
      <c r="D113" s="32">
        <v>0</v>
      </c>
      <c r="E113" s="13">
        <v>5000</v>
      </c>
    </row>
    <row r="114" spans="1:5" ht="14.45" customHeight="1" x14ac:dyDescent="0.25">
      <c r="A114" s="24" t="s">
        <v>73</v>
      </c>
      <c r="B114" s="5"/>
      <c r="C114" s="6"/>
      <c r="D114" s="32">
        <v>0</v>
      </c>
      <c r="E114" s="13">
        <v>5000</v>
      </c>
    </row>
    <row r="115" spans="1:5" ht="18.75" x14ac:dyDescent="0.3">
      <c r="A115" s="38" t="s">
        <v>74</v>
      </c>
      <c r="B115" s="42"/>
      <c r="C115" s="42"/>
      <c r="D115" s="43">
        <f>SUM(D109:D114)</f>
        <v>8276.25</v>
      </c>
      <c r="E115" s="41">
        <f>SUM(E109:E114)</f>
        <v>45000</v>
      </c>
    </row>
    <row r="116" spans="1:5" ht="10.15" customHeight="1" x14ac:dyDescent="0.25"/>
    <row r="117" spans="1:5" x14ac:dyDescent="0.25">
      <c r="A117" s="7" t="s">
        <v>150</v>
      </c>
      <c r="B117" s="7"/>
      <c r="C117" s="7"/>
      <c r="D117" s="7"/>
      <c r="E117" s="7"/>
    </row>
    <row r="118" spans="1:5" x14ac:dyDescent="0.25">
      <c r="A118" s="9" t="s">
        <v>2</v>
      </c>
      <c r="B118" s="10" t="s">
        <v>39</v>
      </c>
      <c r="C118" s="10"/>
      <c r="D118" s="10" t="s">
        <v>139</v>
      </c>
      <c r="E118" s="11" t="s">
        <v>35</v>
      </c>
    </row>
    <row r="119" spans="1:5" x14ac:dyDescent="0.25">
      <c r="A119" s="19" t="s">
        <v>75</v>
      </c>
      <c r="B119" s="1"/>
      <c r="C119" s="2"/>
      <c r="D119" s="29"/>
      <c r="E119" s="20"/>
    </row>
    <row r="120" spans="1:5" x14ac:dyDescent="0.25">
      <c r="A120" s="25" t="s">
        <v>76</v>
      </c>
      <c r="B120" s="3"/>
      <c r="C120" s="4"/>
      <c r="D120" s="32">
        <v>280</v>
      </c>
      <c r="E120" s="13">
        <v>500</v>
      </c>
    </row>
    <row r="121" spans="1:5" ht="30" x14ac:dyDescent="0.25">
      <c r="A121" s="25" t="s">
        <v>128</v>
      </c>
      <c r="B121" s="3"/>
      <c r="C121" s="4"/>
      <c r="D121" s="32">
        <v>9037</v>
      </c>
      <c r="E121" s="13">
        <v>5000</v>
      </c>
    </row>
    <row r="122" spans="1:5" x14ac:dyDescent="0.25">
      <c r="A122" s="25" t="s">
        <v>129</v>
      </c>
      <c r="B122" s="3"/>
      <c r="C122" s="4"/>
      <c r="D122" s="32">
        <v>2000</v>
      </c>
      <c r="E122" s="13">
        <v>2000</v>
      </c>
    </row>
    <row r="123" spans="1:5" x14ac:dyDescent="0.25">
      <c r="A123" s="25" t="s">
        <v>77</v>
      </c>
      <c r="B123" s="3"/>
      <c r="C123" s="4"/>
      <c r="D123" s="32">
        <v>210.36</v>
      </c>
      <c r="E123" s="13">
        <v>300</v>
      </c>
    </row>
    <row r="124" spans="1:5" x14ac:dyDescent="0.25">
      <c r="A124" s="25" t="s">
        <v>78</v>
      </c>
      <c r="B124" s="3"/>
      <c r="C124" s="4"/>
      <c r="D124" s="32">
        <v>35000</v>
      </c>
      <c r="E124" s="13">
        <v>35000</v>
      </c>
    </row>
    <row r="125" spans="1:5" ht="30" x14ac:dyDescent="0.25">
      <c r="A125" s="25" t="s">
        <v>126</v>
      </c>
      <c r="B125" s="3"/>
      <c r="C125" s="4"/>
      <c r="D125" s="32">
        <v>0</v>
      </c>
      <c r="E125" s="13">
        <v>4000</v>
      </c>
    </row>
    <row r="126" spans="1:5" x14ac:dyDescent="0.25">
      <c r="A126" s="25" t="s">
        <v>79</v>
      </c>
      <c r="B126" s="3"/>
      <c r="C126" s="4"/>
      <c r="D126" s="32">
        <v>0</v>
      </c>
      <c r="E126" s="13">
        <v>1000</v>
      </c>
    </row>
    <row r="127" spans="1:5" ht="28.9" customHeight="1" x14ac:dyDescent="0.25">
      <c r="A127" s="56" t="s">
        <v>171</v>
      </c>
      <c r="B127" s="3"/>
      <c r="C127" s="4"/>
      <c r="D127" s="32">
        <v>2812.18</v>
      </c>
      <c r="E127" s="13">
        <v>4000</v>
      </c>
    </row>
    <row r="128" spans="1:5" x14ac:dyDescent="0.25">
      <c r="A128" s="25" t="s">
        <v>80</v>
      </c>
      <c r="B128" s="3"/>
      <c r="C128" s="4"/>
      <c r="D128" s="32">
        <v>5875.02</v>
      </c>
      <c r="E128" s="13">
        <v>20000</v>
      </c>
    </row>
    <row r="129" spans="1:5" x14ac:dyDescent="0.25">
      <c r="A129" s="25" t="s">
        <v>81</v>
      </c>
      <c r="B129" s="3"/>
      <c r="C129" s="4"/>
      <c r="D129" s="32">
        <v>360</v>
      </c>
      <c r="E129" s="13">
        <v>500</v>
      </c>
    </row>
    <row r="130" spans="1:5" ht="27.6" customHeight="1" x14ac:dyDescent="0.25">
      <c r="A130" s="30" t="s">
        <v>172</v>
      </c>
      <c r="B130" s="63" t="s">
        <v>156</v>
      </c>
      <c r="C130" s="64"/>
      <c r="D130" s="32">
        <v>51886.81</v>
      </c>
      <c r="E130" s="13">
        <v>35000</v>
      </c>
    </row>
    <row r="131" spans="1:5" x14ac:dyDescent="0.25">
      <c r="A131" s="25" t="s">
        <v>82</v>
      </c>
      <c r="B131" s="3"/>
      <c r="C131" s="4"/>
      <c r="D131" s="32">
        <v>25</v>
      </c>
      <c r="E131" s="13">
        <v>500</v>
      </c>
    </row>
    <row r="132" spans="1:5" x14ac:dyDescent="0.25">
      <c r="A132" s="25" t="s">
        <v>173</v>
      </c>
      <c r="B132" s="5"/>
      <c r="C132" s="6"/>
      <c r="D132" s="32">
        <v>0</v>
      </c>
      <c r="E132" s="13">
        <v>500</v>
      </c>
    </row>
    <row r="133" spans="1:5" ht="18.75" x14ac:dyDescent="0.3">
      <c r="A133" s="38" t="s">
        <v>83</v>
      </c>
      <c r="B133" s="42"/>
      <c r="C133" s="42"/>
      <c r="D133" s="43">
        <f>SUM(D120:D132)</f>
        <v>107486.37</v>
      </c>
      <c r="E133" s="41">
        <f>SUM(E120:E132)</f>
        <v>108300</v>
      </c>
    </row>
    <row r="134" spans="1:5" ht="12" customHeight="1" x14ac:dyDescent="0.25"/>
    <row r="135" spans="1:5" x14ac:dyDescent="0.25">
      <c r="A135" s="7" t="s">
        <v>151</v>
      </c>
      <c r="B135" s="7"/>
      <c r="C135" s="7"/>
      <c r="D135" s="7"/>
      <c r="E135" s="7"/>
    </row>
    <row r="136" spans="1:5" x14ac:dyDescent="0.25">
      <c r="A136" s="9" t="s">
        <v>2</v>
      </c>
      <c r="B136" s="10" t="s">
        <v>39</v>
      </c>
      <c r="C136" s="10"/>
      <c r="D136" s="10" t="s">
        <v>139</v>
      </c>
      <c r="E136" s="11" t="s">
        <v>35</v>
      </c>
    </row>
    <row r="137" spans="1:5" x14ac:dyDescent="0.25">
      <c r="A137" s="15" t="s">
        <v>84</v>
      </c>
      <c r="B137" s="1"/>
      <c r="C137" s="2"/>
      <c r="D137" s="27"/>
      <c r="E137" s="14"/>
    </row>
    <row r="138" spans="1:5" x14ac:dyDescent="0.25">
      <c r="A138" s="24" t="s">
        <v>85</v>
      </c>
      <c r="B138" s="3"/>
      <c r="C138" s="4"/>
      <c r="D138" s="32">
        <v>0</v>
      </c>
      <c r="E138" s="13">
        <v>2000</v>
      </c>
    </row>
    <row r="139" spans="1:5" x14ac:dyDescent="0.25">
      <c r="A139" s="24" t="s">
        <v>86</v>
      </c>
      <c r="B139" s="3"/>
      <c r="C139" s="4"/>
      <c r="D139" s="32">
        <v>100</v>
      </c>
      <c r="E139" s="13">
        <v>1000</v>
      </c>
    </row>
    <row r="140" spans="1:5" ht="29.45" customHeight="1" x14ac:dyDescent="0.25">
      <c r="A140" s="52" t="s">
        <v>87</v>
      </c>
      <c r="B140" s="59" t="s">
        <v>154</v>
      </c>
      <c r="C140" s="60"/>
      <c r="D140" s="53">
        <v>51063</v>
      </c>
      <c r="E140" s="54">
        <v>51265</v>
      </c>
    </row>
    <row r="141" spans="1:5" ht="18.75" x14ac:dyDescent="0.3">
      <c r="A141" s="38" t="s">
        <v>88</v>
      </c>
      <c r="B141" s="42"/>
      <c r="C141" s="42"/>
      <c r="D141" s="43">
        <f>SUM(D138:D140)</f>
        <v>51163</v>
      </c>
      <c r="E141" s="41">
        <f>SUM(E138:E140)</f>
        <v>54265</v>
      </c>
    </row>
    <row r="142" spans="1:5" ht="10.5" customHeight="1" x14ac:dyDescent="0.25"/>
    <row r="143" spans="1:5" x14ac:dyDescent="0.25">
      <c r="A143" s="7" t="s">
        <v>152</v>
      </c>
      <c r="B143" s="7"/>
      <c r="C143" s="7"/>
      <c r="D143" s="7"/>
      <c r="E143" s="7"/>
    </row>
    <row r="144" spans="1:5" x14ac:dyDescent="0.25">
      <c r="A144" s="9" t="s">
        <v>2</v>
      </c>
      <c r="B144" s="10" t="s">
        <v>39</v>
      </c>
      <c r="C144" s="10"/>
      <c r="D144" s="10" t="s">
        <v>139</v>
      </c>
      <c r="E144" s="11" t="s">
        <v>35</v>
      </c>
    </row>
    <row r="145" spans="1:5" x14ac:dyDescent="0.25">
      <c r="A145" s="15" t="s">
        <v>89</v>
      </c>
      <c r="B145" s="1"/>
      <c r="C145" s="2"/>
      <c r="D145" s="28"/>
      <c r="E145" s="14"/>
    </row>
    <row r="146" spans="1:5" x14ac:dyDescent="0.25">
      <c r="A146" s="24" t="s">
        <v>90</v>
      </c>
      <c r="B146" s="3"/>
      <c r="C146" s="4"/>
      <c r="D146" s="32">
        <v>250</v>
      </c>
      <c r="E146" s="13">
        <v>3000</v>
      </c>
    </row>
    <row r="147" spans="1:5" ht="27" x14ac:dyDescent="0.25">
      <c r="A147" s="24" t="s">
        <v>164</v>
      </c>
      <c r="B147" s="3"/>
      <c r="C147" s="4"/>
      <c r="D147" s="32">
        <v>0</v>
      </c>
      <c r="E147" s="13">
        <v>10000</v>
      </c>
    </row>
    <row r="148" spans="1:5" ht="13.9" customHeight="1" x14ac:dyDescent="0.25">
      <c r="A148" s="24" t="s">
        <v>91</v>
      </c>
      <c r="B148" s="3"/>
      <c r="C148" s="4"/>
      <c r="D148" s="32">
        <v>8597.5</v>
      </c>
      <c r="E148" s="13">
        <v>5000</v>
      </c>
    </row>
    <row r="149" spans="1:5" x14ac:dyDescent="0.25">
      <c r="A149" s="24" t="s">
        <v>92</v>
      </c>
      <c r="B149" s="3"/>
      <c r="C149" s="4"/>
      <c r="D149" s="32">
        <v>460</v>
      </c>
      <c r="E149" s="13">
        <v>2000</v>
      </c>
    </row>
    <row r="150" spans="1:5" x14ac:dyDescent="0.25">
      <c r="A150" s="24" t="s">
        <v>93</v>
      </c>
      <c r="B150" s="3"/>
      <c r="C150" s="4"/>
      <c r="D150" s="32">
        <v>26504.19</v>
      </c>
      <c r="E150" s="13">
        <v>15000</v>
      </c>
    </row>
    <row r="151" spans="1:5" x14ac:dyDescent="0.25">
      <c r="A151" s="24" t="s">
        <v>174</v>
      </c>
      <c r="B151" s="3"/>
      <c r="C151" s="4"/>
      <c r="D151" s="32">
        <v>0</v>
      </c>
      <c r="E151" s="13">
        <v>2000</v>
      </c>
    </row>
    <row r="152" spans="1:5" x14ac:dyDescent="0.25">
      <c r="A152" s="24" t="s">
        <v>94</v>
      </c>
      <c r="B152" s="3"/>
      <c r="C152" s="4"/>
      <c r="D152" s="32">
        <v>1450</v>
      </c>
      <c r="E152" s="13">
        <v>1000</v>
      </c>
    </row>
    <row r="153" spans="1:5" ht="48.75" customHeight="1" x14ac:dyDescent="0.25">
      <c r="A153" s="24" t="s">
        <v>165</v>
      </c>
      <c r="B153" s="3"/>
      <c r="C153" s="4"/>
      <c r="D153" s="32">
        <v>3870.07</v>
      </c>
      <c r="E153" s="13">
        <v>4000</v>
      </c>
    </row>
    <row r="154" spans="1:5" x14ac:dyDescent="0.25">
      <c r="A154" s="24" t="s">
        <v>95</v>
      </c>
      <c r="B154" s="3"/>
      <c r="C154" s="4"/>
      <c r="D154" s="32">
        <v>0</v>
      </c>
      <c r="E154" s="13">
        <v>4000</v>
      </c>
    </row>
    <row r="155" spans="1:5" x14ac:dyDescent="0.25">
      <c r="A155" s="24" t="s">
        <v>96</v>
      </c>
      <c r="B155" s="5"/>
      <c r="C155" s="6"/>
      <c r="D155" s="32">
        <v>0</v>
      </c>
      <c r="E155" s="13">
        <v>1500</v>
      </c>
    </row>
    <row r="156" spans="1:5" ht="18.75" x14ac:dyDescent="0.3">
      <c r="A156" s="38" t="s">
        <v>97</v>
      </c>
      <c r="B156" s="42"/>
      <c r="C156" s="42"/>
      <c r="D156" s="43">
        <f>SUM(D146:D155)</f>
        <v>41131.760000000002</v>
      </c>
      <c r="E156" s="41">
        <f>SUM(E146:E155)</f>
        <v>47500</v>
      </c>
    </row>
    <row r="157" spans="1:5" ht="9" customHeight="1" x14ac:dyDescent="0.25"/>
    <row r="158" spans="1:5" x14ac:dyDescent="0.25">
      <c r="A158" s="7" t="s">
        <v>153</v>
      </c>
      <c r="B158" s="7"/>
      <c r="C158" s="7"/>
      <c r="D158" s="7"/>
      <c r="E158" s="7"/>
    </row>
    <row r="159" spans="1:5" x14ac:dyDescent="0.25">
      <c r="A159" s="9" t="s">
        <v>2</v>
      </c>
      <c r="B159" s="10" t="s">
        <v>39</v>
      </c>
      <c r="C159" s="10"/>
      <c r="D159" s="10" t="s">
        <v>139</v>
      </c>
      <c r="E159" s="11" t="s">
        <v>35</v>
      </c>
    </row>
    <row r="160" spans="1:5" x14ac:dyDescent="0.25">
      <c r="A160" s="15" t="s">
        <v>98</v>
      </c>
      <c r="B160" s="1"/>
      <c r="C160" s="2"/>
      <c r="D160" s="28"/>
      <c r="E160" s="14"/>
    </row>
    <row r="161" spans="1:5" x14ac:dyDescent="0.25">
      <c r="A161" s="24" t="s">
        <v>99</v>
      </c>
      <c r="B161" s="3"/>
      <c r="C161" s="4"/>
      <c r="D161" s="32">
        <v>22.5</v>
      </c>
      <c r="E161" s="13">
        <v>50</v>
      </c>
    </row>
    <row r="162" spans="1:5" x14ac:dyDescent="0.25">
      <c r="A162" s="24" t="s">
        <v>100</v>
      </c>
      <c r="B162" s="3"/>
      <c r="C162" s="4"/>
      <c r="D162" s="32">
        <v>0</v>
      </c>
      <c r="E162" s="13">
        <v>500</v>
      </c>
    </row>
    <row r="163" spans="1:5" x14ac:dyDescent="0.25">
      <c r="A163" s="24" t="s">
        <v>101</v>
      </c>
      <c r="B163" s="3"/>
      <c r="C163" s="4"/>
      <c r="D163" s="32">
        <v>0</v>
      </c>
      <c r="E163" s="13">
        <v>100</v>
      </c>
    </row>
    <row r="164" spans="1:5" x14ac:dyDescent="0.25">
      <c r="A164" s="24" t="s">
        <v>102</v>
      </c>
      <c r="B164" s="3"/>
      <c r="C164" s="4"/>
      <c r="D164" s="32">
        <v>0</v>
      </c>
      <c r="E164" s="13">
        <v>100</v>
      </c>
    </row>
    <row r="165" spans="1:5" x14ac:dyDescent="0.25">
      <c r="A165" s="24" t="s">
        <v>103</v>
      </c>
      <c r="B165" s="3"/>
      <c r="C165" s="4"/>
      <c r="D165" s="32">
        <v>182.22</v>
      </c>
      <c r="E165" s="13">
        <v>200</v>
      </c>
    </row>
    <row r="166" spans="1:5" x14ac:dyDescent="0.25">
      <c r="A166" s="24" t="s">
        <v>104</v>
      </c>
      <c r="B166" s="3"/>
      <c r="C166" s="4"/>
      <c r="D166" s="32">
        <v>0</v>
      </c>
      <c r="E166" s="13">
        <v>100</v>
      </c>
    </row>
    <row r="167" spans="1:5" x14ac:dyDescent="0.25">
      <c r="A167" s="24" t="s">
        <v>105</v>
      </c>
      <c r="B167" s="3"/>
      <c r="C167" s="4"/>
      <c r="D167" s="32">
        <v>0</v>
      </c>
      <c r="E167" s="13">
        <v>300</v>
      </c>
    </row>
    <row r="168" spans="1:5" x14ac:dyDescent="0.25">
      <c r="A168" s="24" t="s">
        <v>106</v>
      </c>
      <c r="B168" s="5"/>
      <c r="C168" s="6"/>
      <c r="D168" s="32">
        <v>0</v>
      </c>
      <c r="E168" s="13">
        <v>100</v>
      </c>
    </row>
    <row r="169" spans="1:5" ht="18.75" x14ac:dyDescent="0.3">
      <c r="A169" s="38" t="s">
        <v>107</v>
      </c>
      <c r="B169" s="42"/>
      <c r="C169" s="42"/>
      <c r="D169" s="43">
        <f>SUM(D161:D168)</f>
        <v>204.72</v>
      </c>
      <c r="E169" s="41">
        <f>SUM(E161:E168)</f>
        <v>1450</v>
      </c>
    </row>
    <row r="170" spans="1:5" ht="15" customHeight="1" x14ac:dyDescent="0.25"/>
    <row r="171" spans="1:5" x14ac:dyDescent="0.25">
      <c r="A171" s="7" t="s">
        <v>159</v>
      </c>
      <c r="B171" s="7"/>
      <c r="C171" s="7"/>
      <c r="D171" s="7"/>
      <c r="E171" s="7"/>
    </row>
    <row r="172" spans="1:5" x14ac:dyDescent="0.25">
      <c r="A172" s="9" t="s">
        <v>108</v>
      </c>
      <c r="B172" s="10" t="s">
        <v>39</v>
      </c>
      <c r="C172" s="10"/>
      <c r="D172" s="10" t="s">
        <v>139</v>
      </c>
      <c r="E172" s="11" t="s">
        <v>35</v>
      </c>
    </row>
    <row r="173" spans="1:5" x14ac:dyDescent="0.25">
      <c r="A173" s="15" t="s">
        <v>109</v>
      </c>
      <c r="B173" s="1"/>
      <c r="C173" s="2"/>
      <c r="D173" s="28"/>
      <c r="E173" s="14"/>
    </row>
    <row r="174" spans="1:5" x14ac:dyDescent="0.25">
      <c r="A174" s="24" t="s">
        <v>110</v>
      </c>
      <c r="B174" s="3"/>
      <c r="C174" s="4"/>
      <c r="D174" s="32">
        <v>3701.6</v>
      </c>
      <c r="E174" s="13">
        <v>4000</v>
      </c>
    </row>
    <row r="175" spans="1:5" x14ac:dyDescent="0.25">
      <c r="A175" s="24" t="s">
        <v>111</v>
      </c>
      <c r="B175" s="3"/>
      <c r="C175" s="4"/>
      <c r="D175" s="32">
        <v>1329.09</v>
      </c>
      <c r="E175" s="13">
        <v>1200</v>
      </c>
    </row>
    <row r="176" spans="1:5" x14ac:dyDescent="0.25">
      <c r="A176" s="24" t="s">
        <v>127</v>
      </c>
      <c r="B176" s="3"/>
      <c r="C176" s="4"/>
      <c r="D176" s="32">
        <v>0</v>
      </c>
      <c r="E176" s="13">
        <v>1000</v>
      </c>
    </row>
    <row r="177" spans="1:5" x14ac:dyDescent="0.25">
      <c r="A177" s="24" t="s">
        <v>112</v>
      </c>
      <c r="B177" s="3"/>
      <c r="C177" s="4"/>
      <c r="D177" s="32">
        <v>6662</v>
      </c>
      <c r="E177" s="13">
        <v>4000</v>
      </c>
    </row>
    <row r="178" spans="1:5" x14ac:dyDescent="0.25">
      <c r="A178" s="24" t="s">
        <v>113</v>
      </c>
      <c r="B178" s="3"/>
      <c r="C178" s="4"/>
      <c r="D178" s="32">
        <v>0</v>
      </c>
      <c r="E178" s="13">
        <v>500</v>
      </c>
    </row>
    <row r="179" spans="1:5" x14ac:dyDescent="0.25">
      <c r="A179" s="24" t="s">
        <v>114</v>
      </c>
      <c r="B179" s="5"/>
      <c r="C179" s="6"/>
      <c r="D179" s="32">
        <v>508.24</v>
      </c>
      <c r="E179" s="13">
        <v>1000</v>
      </c>
    </row>
    <row r="180" spans="1:5" ht="18.75" x14ac:dyDescent="0.3">
      <c r="A180" s="38" t="s">
        <v>115</v>
      </c>
      <c r="B180" s="42"/>
      <c r="C180" s="42"/>
      <c r="D180" s="43">
        <f>SUM(D174:D179)</f>
        <v>12200.929999999998</v>
      </c>
      <c r="E180" s="41">
        <f>SUM(E174:E179)</f>
        <v>11700</v>
      </c>
    </row>
    <row r="182" spans="1:5" x14ac:dyDescent="0.25">
      <c r="A182" s="7" t="s">
        <v>116</v>
      </c>
      <c r="B182" s="7"/>
      <c r="C182" s="7"/>
      <c r="D182" s="7"/>
      <c r="E182" s="7"/>
    </row>
    <row r="183" spans="1:5" x14ac:dyDescent="0.25">
      <c r="A183" s="9" t="s">
        <v>2</v>
      </c>
      <c r="B183" s="10" t="s">
        <v>39</v>
      </c>
      <c r="C183" s="10"/>
      <c r="D183" s="10" t="s">
        <v>139</v>
      </c>
      <c r="E183" s="11" t="s">
        <v>182</v>
      </c>
    </row>
    <row r="184" spans="1:5" x14ac:dyDescent="0.25">
      <c r="A184" s="15" t="s">
        <v>117</v>
      </c>
      <c r="B184" s="1" t="s">
        <v>169</v>
      </c>
      <c r="C184" s="2"/>
      <c r="D184" s="32">
        <v>0</v>
      </c>
      <c r="E184" s="13">
        <v>0</v>
      </c>
    </row>
    <row r="185" spans="1:5" x14ac:dyDescent="0.25">
      <c r="A185" s="24" t="s">
        <v>161</v>
      </c>
      <c r="B185" s="57">
        <v>500</v>
      </c>
      <c r="C185" s="4" t="s">
        <v>168</v>
      </c>
      <c r="D185" s="32">
        <v>0</v>
      </c>
      <c r="E185" s="13">
        <v>0</v>
      </c>
    </row>
    <row r="186" spans="1:5" x14ac:dyDescent="0.25">
      <c r="A186" s="24" t="s">
        <v>167</v>
      </c>
      <c r="B186" s="3"/>
      <c r="C186" s="4" t="s">
        <v>168</v>
      </c>
      <c r="D186" s="32">
        <v>0</v>
      </c>
      <c r="E186" s="13">
        <v>0</v>
      </c>
    </row>
    <row r="187" spans="1:5" ht="13.5" customHeight="1" x14ac:dyDescent="0.25">
      <c r="A187" s="24" t="s">
        <v>166</v>
      </c>
      <c r="B187" s="57">
        <v>11000</v>
      </c>
      <c r="C187" s="4" t="s">
        <v>168</v>
      </c>
      <c r="D187" s="32">
        <v>2765</v>
      </c>
      <c r="E187" s="13">
        <v>0</v>
      </c>
    </row>
    <row r="188" spans="1:5" x14ac:dyDescent="0.25">
      <c r="A188" s="24" t="s">
        <v>180</v>
      </c>
      <c r="B188" s="3"/>
      <c r="C188" s="4"/>
      <c r="D188" s="32">
        <v>0</v>
      </c>
      <c r="E188" s="13">
        <v>0</v>
      </c>
    </row>
    <row r="189" spans="1:5" x14ac:dyDescent="0.25">
      <c r="A189" s="24" t="s">
        <v>181</v>
      </c>
      <c r="B189" s="5"/>
      <c r="C189" s="6"/>
      <c r="D189" s="32">
        <v>0</v>
      </c>
      <c r="E189" s="13">
        <f>SUM(E184:E188)</f>
        <v>0</v>
      </c>
    </row>
    <row r="190" spans="1:5" ht="18.75" x14ac:dyDescent="0.3">
      <c r="A190" s="34" t="s">
        <v>118</v>
      </c>
      <c r="B190" s="48"/>
      <c r="C190" s="48"/>
      <c r="D190" s="49">
        <f>SUM(D184:D189)</f>
        <v>2765</v>
      </c>
      <c r="E190" s="50"/>
    </row>
    <row r="193" spans="1:5" ht="26.25" x14ac:dyDescent="0.4">
      <c r="A193" s="21" t="s">
        <v>119</v>
      </c>
      <c r="B193" s="22"/>
      <c r="C193" s="22"/>
      <c r="D193" s="33">
        <f>SUM(D44,D54,D70,D86,D94,D104,D115,D133,D141,D156,D169,D180)</f>
        <v>300436.13999999996</v>
      </c>
      <c r="E193" s="23">
        <f>SUM(E44,E54,E70,E86,E94,E104,E115,E133,E141,E156,E169,E180)</f>
        <v>487745</v>
      </c>
    </row>
    <row r="194" spans="1:5" ht="26.25" x14ac:dyDescent="0.4">
      <c r="A194" s="21" t="s">
        <v>3</v>
      </c>
      <c r="B194" s="22"/>
      <c r="C194" s="22"/>
      <c r="D194" s="33">
        <f>SUM(D15,D190)</f>
        <v>474107.26</v>
      </c>
      <c r="E194" s="23">
        <f>SUM(E15,E190)</f>
        <v>462745</v>
      </c>
    </row>
    <row r="195" spans="1:5" ht="26.25" x14ac:dyDescent="0.4">
      <c r="A195" s="21" t="s">
        <v>120</v>
      </c>
      <c r="B195" s="26" t="s">
        <v>121</v>
      </c>
      <c r="C195" s="22"/>
      <c r="D195" s="33">
        <f>SUM(D194-D193)</f>
        <v>173671.12000000005</v>
      </c>
      <c r="E195" s="23">
        <f>SUM(E194-E193)</f>
        <v>-25000</v>
      </c>
    </row>
    <row r="197" spans="1:5" ht="6" customHeight="1" x14ac:dyDescent="0.25"/>
    <row r="198" spans="1:5" ht="90" customHeight="1" x14ac:dyDescent="0.25">
      <c r="A198" s="58" t="s">
        <v>184</v>
      </c>
      <c r="B198" s="58"/>
      <c r="C198" s="58"/>
      <c r="D198" s="58"/>
      <c r="E198" s="58"/>
    </row>
    <row r="199" spans="1:5" ht="9" customHeight="1" x14ac:dyDescent="0.25"/>
    <row r="200" spans="1:5" ht="92.25" customHeight="1" x14ac:dyDescent="0.25">
      <c r="A200" s="58" t="s">
        <v>157</v>
      </c>
      <c r="B200" s="58"/>
      <c r="C200" s="58"/>
      <c r="D200" s="58"/>
      <c r="E200" s="58"/>
    </row>
    <row r="201" spans="1:5" ht="9" customHeight="1" x14ac:dyDescent="0.25"/>
    <row r="202" spans="1:5" ht="70.5" customHeight="1" x14ac:dyDescent="0.25">
      <c r="A202" s="58" t="s">
        <v>185</v>
      </c>
      <c r="B202" s="58"/>
      <c r="C202" s="58"/>
      <c r="D202" s="58"/>
      <c r="E202" s="58"/>
    </row>
  </sheetData>
  <mergeCells count="11">
    <mergeCell ref="A1:E1"/>
    <mergeCell ref="A2:E2"/>
    <mergeCell ref="A3:E3"/>
    <mergeCell ref="A4:E4"/>
    <mergeCell ref="A198:E198"/>
    <mergeCell ref="B13:C13"/>
    <mergeCell ref="A200:E200"/>
    <mergeCell ref="B140:C140"/>
    <mergeCell ref="B11:C11"/>
    <mergeCell ref="B130:C130"/>
    <mergeCell ref="A202:E202"/>
  </mergeCells>
  <pageMargins left="0.25" right="0.25" top="0.75" bottom="0.75" header="0.3" footer="0.3"/>
  <pageSetup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Mordoh, Aran R</dc:creator>
  <cp:lastModifiedBy>Mordoh, Aran R</cp:lastModifiedBy>
  <cp:lastPrinted>2023-05-10T18:19:10Z</cp:lastPrinted>
  <dcterms:created xsi:type="dcterms:W3CDTF">2022-03-29T18:55:05Z</dcterms:created>
  <dcterms:modified xsi:type="dcterms:W3CDTF">2024-07-01T11:21:51Z</dcterms:modified>
</cp:coreProperties>
</file>